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Տավուշ 04.01" sheetId="4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41" l="1"/>
  <c r="F156" i="41"/>
  <c r="F155" i="41"/>
  <c r="F154" i="41"/>
  <c r="F153" i="41"/>
  <c r="F152" i="41"/>
  <c r="F151" i="41"/>
  <c r="F150" i="41"/>
  <c r="F149" i="41"/>
  <c r="F148" i="41"/>
  <c r="F145" i="41"/>
  <c r="F143" i="41"/>
  <c r="F74" i="41"/>
  <c r="F73" i="41"/>
  <c r="F72" i="41"/>
  <c r="F71" i="41"/>
  <c r="F70" i="41"/>
  <c r="F69" i="41"/>
  <c r="F68" i="41"/>
  <c r="F67" i="41"/>
  <c r="F65" i="41"/>
  <c r="F64" i="41"/>
  <c r="F60" i="41"/>
  <c r="F59" i="41"/>
  <c r="F57" i="41"/>
  <c r="F56" i="41"/>
  <c r="F55" i="41"/>
  <c r="F54" i="41"/>
  <c r="F51" i="41"/>
  <c r="F50" i="41"/>
  <c r="F45" i="41"/>
  <c r="J133" i="41" l="1"/>
  <c r="J130" i="41" s="1"/>
  <c r="J165" i="41"/>
  <c r="I165" i="41"/>
  <c r="H165" i="41"/>
  <c r="G165" i="41"/>
  <c r="F165" i="41"/>
  <c r="E165" i="41"/>
  <c r="D165" i="41"/>
  <c r="J163" i="41"/>
  <c r="I163" i="41"/>
  <c r="H163" i="41"/>
  <c r="H146" i="41" s="1"/>
  <c r="G163" i="41"/>
  <c r="F163" i="41"/>
  <c r="E163" i="41"/>
  <c r="D163" i="41"/>
  <c r="J158" i="41"/>
  <c r="I158" i="41"/>
  <c r="H158" i="41"/>
  <c r="G158" i="41"/>
  <c r="F158" i="41"/>
  <c r="E158" i="41"/>
  <c r="D158" i="41"/>
  <c r="J147" i="41"/>
  <c r="J146" i="41" s="1"/>
  <c r="I147" i="41"/>
  <c r="H147" i="41"/>
  <c r="G147" i="41"/>
  <c r="F147" i="41"/>
  <c r="F146" i="41" s="1"/>
  <c r="E147" i="41"/>
  <c r="D147" i="41"/>
  <c r="D146" i="41"/>
  <c r="J144" i="41"/>
  <c r="I144" i="41"/>
  <c r="H144" i="41"/>
  <c r="G144" i="41"/>
  <c r="F144" i="41"/>
  <c r="E144" i="41"/>
  <c r="D144" i="41"/>
  <c r="J142" i="41"/>
  <c r="I142" i="41"/>
  <c r="H142" i="41"/>
  <c r="G142" i="41"/>
  <c r="F142" i="41"/>
  <c r="E142" i="41"/>
  <c r="D142" i="41"/>
  <c r="J140" i="41"/>
  <c r="I140" i="41"/>
  <c r="H140" i="41"/>
  <c r="G140" i="41"/>
  <c r="F140" i="41"/>
  <c r="E140" i="41"/>
  <c r="D140" i="41"/>
  <c r="J137" i="41"/>
  <c r="I137" i="41"/>
  <c r="H137" i="41"/>
  <c r="G137" i="41"/>
  <c r="F137" i="41"/>
  <c r="E137" i="41"/>
  <c r="D137" i="41"/>
  <c r="J135" i="41"/>
  <c r="I135" i="41"/>
  <c r="H135" i="41"/>
  <c r="G135" i="41"/>
  <c r="F135" i="41"/>
  <c r="E135" i="41"/>
  <c r="D135" i="41"/>
  <c r="I130" i="41"/>
  <c r="H130" i="41"/>
  <c r="G130" i="41"/>
  <c r="F130" i="41"/>
  <c r="E130" i="41"/>
  <c r="D130" i="41"/>
  <c r="J127" i="41"/>
  <c r="I127" i="41"/>
  <c r="H127" i="41"/>
  <c r="G127" i="41"/>
  <c r="F127" i="41"/>
  <c r="E127" i="41"/>
  <c r="D127" i="41"/>
  <c r="J125" i="41"/>
  <c r="J116" i="41" s="1"/>
  <c r="I116" i="41"/>
  <c r="H116" i="41"/>
  <c r="G116" i="41"/>
  <c r="F116" i="41"/>
  <c r="E116" i="41"/>
  <c r="D116" i="41"/>
  <c r="J113" i="41"/>
  <c r="I113" i="41"/>
  <c r="H113" i="41"/>
  <c r="G113" i="41"/>
  <c r="F113" i="41"/>
  <c r="E113" i="41"/>
  <c r="D113" i="41"/>
  <c r="J105" i="41"/>
  <c r="I105" i="41"/>
  <c r="H105" i="41"/>
  <c r="G105" i="41"/>
  <c r="F105" i="41"/>
  <c r="E105" i="41"/>
  <c r="D105" i="41"/>
  <c r="J96" i="41"/>
  <c r="I96" i="41"/>
  <c r="H96" i="41"/>
  <c r="G96" i="41"/>
  <c r="F96" i="41"/>
  <c r="E96" i="41"/>
  <c r="D96" i="41"/>
  <c r="J93" i="41"/>
  <c r="I93" i="41"/>
  <c r="H93" i="41"/>
  <c r="G93" i="41"/>
  <c r="F93" i="41"/>
  <c r="E93" i="41"/>
  <c r="E89" i="41" s="1"/>
  <c r="D93" i="41"/>
  <c r="J90" i="41"/>
  <c r="I90" i="41"/>
  <c r="H90" i="41"/>
  <c r="G90" i="41"/>
  <c r="G89" i="41" s="1"/>
  <c r="F90" i="41"/>
  <c r="E90" i="41"/>
  <c r="D90" i="41"/>
  <c r="I89" i="41"/>
  <c r="J84" i="41"/>
  <c r="I84" i="41"/>
  <c r="H84" i="41"/>
  <c r="G84" i="41"/>
  <c r="F84" i="41"/>
  <c r="E84" i="41"/>
  <c r="D84" i="41"/>
  <c r="J75" i="41"/>
  <c r="I75" i="41"/>
  <c r="H75" i="41"/>
  <c r="G75" i="41"/>
  <c r="F75" i="41"/>
  <c r="E75" i="41"/>
  <c r="D75" i="41"/>
  <c r="J74" i="41"/>
  <c r="J73" i="41"/>
  <c r="J72" i="41"/>
  <c r="J71" i="41"/>
  <c r="J70" i="41"/>
  <c r="J69" i="41"/>
  <c r="J68" i="41"/>
  <c r="J67" i="41"/>
  <c r="J66" i="41"/>
  <c r="I66" i="41"/>
  <c r="H66" i="41"/>
  <c r="G66" i="41"/>
  <c r="F66" i="41"/>
  <c r="E66" i="41"/>
  <c r="D66" i="41"/>
  <c r="J65" i="41"/>
  <c r="J64" i="41"/>
  <c r="J63" i="41" s="1"/>
  <c r="I63" i="41"/>
  <c r="H63" i="41"/>
  <c r="G63" i="41"/>
  <c r="F63" i="41"/>
  <c r="E63" i="41"/>
  <c r="D63" i="41"/>
  <c r="J62" i="41"/>
  <c r="J61" i="41" s="1"/>
  <c r="I61" i="41"/>
  <c r="H61" i="41"/>
  <c r="G61" i="41"/>
  <c r="F61" i="41"/>
  <c r="E61" i="41"/>
  <c r="D61" i="41"/>
  <c r="J60" i="41"/>
  <c r="J59" i="41"/>
  <c r="J58" i="41"/>
  <c r="J57" i="41"/>
  <c r="J56" i="41"/>
  <c r="J55" i="41"/>
  <c r="J54" i="41"/>
  <c r="J53" i="41"/>
  <c r="I52" i="41"/>
  <c r="H52" i="41"/>
  <c r="G52" i="41"/>
  <c r="F52" i="41"/>
  <c r="E52" i="41"/>
  <c r="D52" i="41"/>
  <c r="J51" i="41"/>
  <c r="J50" i="41"/>
  <c r="J49" i="41"/>
  <c r="I48" i="41"/>
  <c r="H48" i="41"/>
  <c r="G48" i="41"/>
  <c r="E48" i="41"/>
  <c r="D48" i="41"/>
  <c r="J45" i="41"/>
  <c r="J44" i="41"/>
  <c r="J43" i="41"/>
  <c r="J42" i="41"/>
  <c r="I40" i="41"/>
  <c r="H40" i="41"/>
  <c r="G40" i="41"/>
  <c r="F40" i="41"/>
  <c r="E40" i="41"/>
  <c r="E39" i="41" s="1"/>
  <c r="D40" i="41"/>
  <c r="J34" i="41"/>
  <c r="J33" i="41"/>
  <c r="J32" i="41"/>
  <c r="I31" i="41"/>
  <c r="I30" i="41" s="1"/>
  <c r="H31" i="41"/>
  <c r="H30" i="41" s="1"/>
  <c r="G31" i="41"/>
  <c r="G30" i="41" s="1"/>
  <c r="F31" i="41"/>
  <c r="F30" i="41" s="1"/>
  <c r="E31" i="41"/>
  <c r="E30" i="41" s="1"/>
  <c r="D31" i="41"/>
  <c r="D30" i="41" s="1"/>
  <c r="H126" i="41" l="1"/>
  <c r="D89" i="41"/>
  <c r="F112" i="41"/>
  <c r="J112" i="41"/>
  <c r="H89" i="41"/>
  <c r="G146" i="41"/>
  <c r="J52" i="41"/>
  <c r="F89" i="41"/>
  <c r="J89" i="41"/>
  <c r="G126" i="41"/>
  <c r="D126" i="41"/>
  <c r="E146" i="41"/>
  <c r="I146" i="41"/>
  <c r="E126" i="41"/>
  <c r="E112" i="41"/>
  <c r="G39" i="41"/>
  <c r="E29" i="41"/>
  <c r="E170" i="41" s="1"/>
  <c r="D112" i="41"/>
  <c r="D39" i="41"/>
  <c r="H39" i="41"/>
  <c r="J40" i="41"/>
  <c r="J126" i="41"/>
  <c r="I126" i="41"/>
  <c r="F126" i="41"/>
  <c r="G112" i="41"/>
  <c r="H112" i="41"/>
  <c r="I112" i="41"/>
  <c r="I39" i="41"/>
  <c r="J48" i="41"/>
  <c r="J31" i="41"/>
  <c r="J30" i="41" s="1"/>
  <c r="F48" i="41"/>
  <c r="F39" i="41" s="1"/>
  <c r="I29" i="41" l="1"/>
  <c r="I170" i="41" s="1"/>
  <c r="G29" i="41"/>
  <c r="G170" i="41" s="1"/>
  <c r="H29" i="41"/>
  <c r="H170" i="41" s="1"/>
  <c r="D29" i="41"/>
  <c r="D170" i="41" s="1"/>
  <c r="J39" i="41"/>
  <c r="J29" i="41" s="1"/>
  <c r="J170" i="41" s="1"/>
  <c r="F29" i="41"/>
  <c r="F170" i="41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<sst xmlns="http://schemas.openxmlformats.org/spreadsheetml/2006/main" count="353" uniqueCount="313">
  <si>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</si>
  <si>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</si>
  <si>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</si>
  <si>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</si>
  <si>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</si>
  <si>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</si>
  <si>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</si>
  <si>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</si>
  <si>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</si>
  <si>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</si>
  <si>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</si>
  <si>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</si>
  <si>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</si>
  <si>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</si>
  <si>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</si>
  <si>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</si>
  <si>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</si>
  <si>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</si>
  <si>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</si>
  <si>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</si>
  <si>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</si>
  <si>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</si>
  <si>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</si>
  <si>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</si>
  <si>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</si>
  <si>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</si>
  <si>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</si>
  <si>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</si>
  <si>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</si>
  <si>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</si>
  <si>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</si>
  <si>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</si>
  <si>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</si>
  <si>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</si>
  <si>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</si>
  <si>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</si>
  <si>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</si>
  <si>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</si>
  <si>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</si>
  <si>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</si>
  <si>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</si>
  <si>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</si>
  <si>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</si>
  <si>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</si>
  <si>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</si>
  <si>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</si>
  <si>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</si>
  <si>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</si>
  <si>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</si>
  <si>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</si>
  <si>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</si>
  <si>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</si>
  <si>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</si>
  <si>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</si>
  <si>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</si>
  <si>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</si>
  <si>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</si>
  <si>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</si>
  <si>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</si>
  <si>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</si>
  <si>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</si>
  <si>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</si>
  <si>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</si>
  <si>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</si>
  <si>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</si>
  <si>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</si>
  <si>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</si>
  <si>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</si>
  <si>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</si>
  <si>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</si>
  <si>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</si>
  <si>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</si>
  <si>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</si>
  <si>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</si>
  <si>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</si>
  <si>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</si>
  <si>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</si>
  <si>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</si>
  <si>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</si>
  <si>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</si>
  <si>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</si>
  <si>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</si>
  <si>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</si>
  <si>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</si>
  <si>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</si>
  <si>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</si>
  <si>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</si>
  <si>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</si>
  <si>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</si>
  <si>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</si>
  <si>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</si>
  <si>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</si>
  <si>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</si>
  <si>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</si>
  <si>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</si>
  <si>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</si>
  <si>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</si>
  <si>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</si>
  <si>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</si>
  <si>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</si>
  <si>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</si>
  <si>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</si>
  <si>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</si>
  <si>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</si>
  <si>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</si>
  <si>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</si>
  <si>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</si>
  <si>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</si>
  <si>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</si>
  <si>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</si>
  <si>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</si>
  <si>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</si>
  <si>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</si>
  <si>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</si>
  <si>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</si>
  <si>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</si>
  <si>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</si>
  <si>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</si>
  <si>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</si>
  <si>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</si>
  <si>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</si>
  <si>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</si>
  <si>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</si>
  <si>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</si>
  <si>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</si>
  <si>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</si>
  <si>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</si>
  <si>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</si>
  <si>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</si>
  <si>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</si>
  <si>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</si>
  <si>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</si>
  <si>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</si>
  <si>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</si>
  <si>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</si>
  <si>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</si>
  <si>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</si>
  <si>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</si>
  <si>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</si>
  <si>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</si>
  <si>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</si>
  <si>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</si>
  <si>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</si>
  <si>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</si>
  <si>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</si>
  <si>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</si>
  <si>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</si>
  <si>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</si>
  <si>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</si>
  <si>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</si>
  <si>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</si>
  <si>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</si>
  <si>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</si>
  <si>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</si>
  <si>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</si>
  <si>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</si>
  <si>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</si>
  <si>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</si>
  <si>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</si>
  <si>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</si>
  <si>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</si>
  <si>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</si>
  <si>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</si>
  <si>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</si>
  <si>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</si>
  <si>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</si>
  <si>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</si>
  <si>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</si>
  <si>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</si>
  <si>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</si>
  <si>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</si>
  <si>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</si>
  <si>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</si>
  <si>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</si>
  <si>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</si>
  <si>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</si>
  <si>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</si>
  <si>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</si>
  <si>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</si>
  <si>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</si>
  <si>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</si>
  <si>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</si>
  <si>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</si>
  <si>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</si>
  <si>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</si>
  <si>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</si>
  <si>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</si>
  <si>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</si>
  <si>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</si>
  <si>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</si>
  <si>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</si>
  <si>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</si>
  <si>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</si>
  <si>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</si>
  <si>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</si>
  <si>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</si>
  <si>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</si>
  <si>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</si>
  <si>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</si>
  <si>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</si>
  <si>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</si>
  <si>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</si>
  <si>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</si>
  <si>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</si>
  <si>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</si>
  <si>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</si>
  <si>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</si>
  <si>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</si>
  <si>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</si>
  <si>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</si>
  <si>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</si>
  <si>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</si>
  <si>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</si>
  <si>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</si>
  <si>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</si>
  <si>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</si>
  <si>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</si>
  <si>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</si>
  <si>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</si>
  <si>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</si>
  <si>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</si>
  <si>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</si>
  <si>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</si>
  <si>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</si>
  <si>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</si>
  <si>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</si>
  <si>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</si>
  <si>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</si>
  <si>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</si>
  <si>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</si>
  <si>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</si>
  <si>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</si>
  <si>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</si>
  <si>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</si>
  <si>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</si>
  <si>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</si>
  <si>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</si>
  <si>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</si>
  <si>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</si>
  <si>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</si>
  <si>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</si>
  <si>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</si>
  <si>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</si>
  <si>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</si>
  <si>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</si>
  <si>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</si>
  <si>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</si>
  <si>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</si>
  <si>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</si>
  <si>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</si>
  <si>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</si>
  <si>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</si>
  <si>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</si>
  <si>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</si>
  <si>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</si>
  <si>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</si>
  <si>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</si>
  <si>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</si>
  <si>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</si>
  <si>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</si>
  <si>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</si>
  <si>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</si>
  <si>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</si>
  <si>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</si>
  <si>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</si>
  <si>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</si>
  <si>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</si>
  <si>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</si>
  <si>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</si>
  <si>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</si>
  <si>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</si>
  <si>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</si>
  <si>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</si>
  <si>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</si>
  <si>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</si>
  <si>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</si>
  <si>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</si>
  <si>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</si>
  <si>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</si>
  <si>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</si>
  <si>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</si>
  <si>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</si>
  <si>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</si>
  <si>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</si>
  <si>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</si>
  <si>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</si>
  <si>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</si>
  <si>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</si>
  <si>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</si>
  <si>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</si>
  <si>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</si>
  <si>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</si>
  <si>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</si>
  <si>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</si>
  <si>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</si>
  <si>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</si>
  <si>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</si>
  <si>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</si>
  <si>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</si>
  <si>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Տավուշի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</si>
  <si>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ք.Իջևան, Նալբանդյան 1/1</t>
    </r>
  </si>
  <si>
    <t>900371001281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</si>
  <si>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Տավուշի մարզի ընդհանուր իրավասության  դատարանի  բնականոն գործունեության և ՀՀ Տավուշի մարզի  ընդհանուր իրավասության դատարանի  կողմից դատական պաշտպանության  իրավունքի ապահովում </t>
    </r>
  </si>
  <si>
    <t>1080 11016</t>
  </si>
  <si>
    <t>Ա.Ժամհարյան</t>
  </si>
  <si>
    <t>Ա.Եգանյան</t>
  </si>
  <si>
    <r>
      <t xml:space="preserve">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</si>
  <si>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«        »  հունվարի   2024թ.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</si>
  <si>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</si>
  <si>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</si>
  <si>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373 576,7 հազար (Երեք հարյուր յոթանասուներեք միլիոն հինգ հարյուր յորանասունվեց հազար յոթ հարյուր) դրամ գումարով:</t>
    </r>
  </si>
  <si>
    <t xml:space="preserve">Բարձրագույն դատական խորհուրդ                                                                                       </t>
  </si>
  <si>
    <t>«Հավելված 21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</si>
</sst>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312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310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307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373576.70000000007</v>
      </c>
      <c r="G29" s="88">
        <f t="shared" si="0"/>
        <v>72056.800000000003</v>
      </c>
      <c r="H29" s="88">
        <f t="shared" si="0"/>
        <v>162659.4</v>
      </c>
      <c r="I29" s="88">
        <f t="shared" si="0"/>
        <v>255249.9</v>
      </c>
      <c r="J29" s="88">
        <f t="shared" si="0"/>
        <v>373576.70000000007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317375.60000000003</v>
      </c>
      <c r="G30" s="88">
        <f t="shared" si="1"/>
        <v>55118.600000000006</v>
      </c>
      <c r="H30" s="88">
        <f t="shared" si="1"/>
        <v>132795.5</v>
      </c>
      <c r="I30" s="88">
        <f t="shared" si="1"/>
        <v>213806.3</v>
      </c>
      <c r="J30" s="88">
        <f t="shared" si="1"/>
        <v>317375.60000000003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317375.60000000003</v>
      </c>
      <c r="G31" s="88">
        <f>G32+G33+G34+G35+G36+G37+G38</f>
        <v>55118.600000000006</v>
      </c>
      <c r="H31" s="88">
        <f t="shared" si="2"/>
        <v>132795.5</v>
      </c>
      <c r="I31" s="88">
        <f t="shared" si="2"/>
        <v>213806.3</v>
      </c>
      <c r="J31" s="88">
        <f t="shared" si="2"/>
        <v>317375.60000000003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297067.7</v>
      </c>
      <c r="G32" s="49">
        <v>49511.3</v>
      </c>
      <c r="H32" s="49">
        <v>123778.2</v>
      </c>
      <c r="I32" s="49">
        <v>198045.1</v>
      </c>
      <c r="J32" s="49">
        <f>+F32</f>
        <v>297067.7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13640</v>
      </c>
      <c r="G33" s="49">
        <v>2273.3000000000002</v>
      </c>
      <c r="H33" s="49">
        <v>5683.3</v>
      </c>
      <c r="I33" s="49">
        <v>9093.2999999999993</v>
      </c>
      <c r="J33" s="49">
        <f>+F33</f>
        <v>13640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6667.9</v>
      </c>
      <c r="G34" s="49">
        <v>3334</v>
      </c>
      <c r="H34" s="49">
        <v>3334</v>
      </c>
      <c r="I34" s="49">
        <v>6667.9</v>
      </c>
      <c r="J34" s="49">
        <f>+F34</f>
        <v>6667.9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50887.9</v>
      </c>
      <c r="G39" s="88">
        <f t="shared" si="3"/>
        <v>15828.9</v>
      </c>
      <c r="H39" s="88">
        <f t="shared" si="3"/>
        <v>27417.800000000003</v>
      </c>
      <c r="I39" s="88">
        <f t="shared" si="3"/>
        <v>37672</v>
      </c>
      <c r="J39" s="88">
        <f t="shared" si="3"/>
        <v>50887.9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48541.9</v>
      </c>
      <c r="G40" s="88">
        <f t="shared" si="4"/>
        <v>15413.4</v>
      </c>
      <c r="H40" s="88">
        <f t="shared" si="4"/>
        <v>26348.6</v>
      </c>
      <c r="I40" s="88">
        <f t="shared" si="4"/>
        <v>36083.5</v>
      </c>
      <c r="J40" s="88">
        <f t="shared" si="4"/>
        <v>48541.9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16754.7</v>
      </c>
      <c r="G42" s="51">
        <v>8990</v>
      </c>
      <c r="H42" s="51">
        <v>11978.3</v>
      </c>
      <c r="I42" s="51">
        <v>13766.3</v>
      </c>
      <c r="J42" s="51">
        <f>+F42</f>
        <v>16754.7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1317.8</v>
      </c>
      <c r="G43" s="51">
        <v>329.5</v>
      </c>
      <c r="H43" s="51">
        <v>659</v>
      </c>
      <c r="I43" s="51">
        <v>988.5</v>
      </c>
      <c r="J43" s="51">
        <f>+F43</f>
        <v>1317.8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30469.4</v>
      </c>
      <c r="G44" s="49">
        <v>6093.9</v>
      </c>
      <c r="H44" s="49">
        <v>13711.3</v>
      </c>
      <c r="I44" s="49">
        <v>21328.7</v>
      </c>
      <c r="J44" s="49">
        <f>+F44</f>
        <v>30469.4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612</v>
      </c>
      <c r="G48" s="88">
        <f t="shared" si="6"/>
        <v>122.4</v>
      </c>
      <c r="H48" s="88">
        <f t="shared" si="6"/>
        <v>275.39999999999998</v>
      </c>
      <c r="I48" s="88">
        <f t="shared" si="6"/>
        <v>428.4</v>
      </c>
      <c r="J48" s="88">
        <f t="shared" si="6"/>
        <v>612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612</v>
      </c>
      <c r="G49" s="49">
        <v>122.4</v>
      </c>
      <c r="H49" s="49">
        <v>275.39999999999998</v>
      </c>
      <c r="I49" s="49">
        <v>428.4</v>
      </c>
      <c r="J49" s="49">
        <f>+F49</f>
        <v>612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1465.3</v>
      </c>
      <c r="G52" s="88">
        <f t="shared" si="9"/>
        <v>293.10000000000002</v>
      </c>
      <c r="H52" s="88">
        <f t="shared" si="9"/>
        <v>659.4</v>
      </c>
      <c r="I52" s="88">
        <f t="shared" si="9"/>
        <v>1025.7</v>
      </c>
      <c r="J52" s="88">
        <f t="shared" si="9"/>
        <v>1465.3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1465.3</v>
      </c>
      <c r="G53" s="51">
        <v>293.10000000000002</v>
      </c>
      <c r="H53" s="51">
        <v>659.4</v>
      </c>
      <c r="I53" s="51">
        <v>1025.7</v>
      </c>
      <c r="J53" s="49">
        <f>+F53</f>
        <v>1465.3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57" si="10">+D54+E54</f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10"/>
        <v>0</v>
      </c>
      <c r="G55" s="51"/>
      <c r="H55" s="51"/>
      <c r="I55" s="51"/>
      <c r="J55" s="51">
        <f t="shared" ref="J55:J60" si="11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>
        <f t="shared" si="11"/>
        <v>0</v>
      </c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10"/>
        <v>0</v>
      </c>
      <c r="G57" s="51"/>
      <c r="H57" s="51"/>
      <c r="I57" s="51"/>
      <c r="J57" s="51">
        <f t="shared" si="11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11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ref="F59:F60" si="12">+D59+E59</f>
        <v>0</v>
      </c>
      <c r="G59" s="51"/>
      <c r="H59" s="51"/>
      <c r="I59" s="51"/>
      <c r="J59" s="51">
        <f t="shared" si="11"/>
        <v>0</v>
      </c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2"/>
        <v>0</v>
      </c>
      <c r="G60" s="51"/>
      <c r="H60" s="51"/>
      <c r="I60" s="49"/>
      <c r="J60" s="51">
        <f t="shared" si="11"/>
        <v>0</v>
      </c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3">E62</f>
        <v>0</v>
      </c>
      <c r="F61" s="88">
        <f t="shared" si="13"/>
        <v>268.7</v>
      </c>
      <c r="G61" s="88">
        <f t="shared" si="13"/>
        <v>0</v>
      </c>
      <c r="H61" s="88">
        <f t="shared" si="13"/>
        <v>134.4</v>
      </c>
      <c r="I61" s="88">
        <f t="shared" si="13"/>
        <v>134.4</v>
      </c>
      <c r="J61" s="88">
        <f t="shared" si="13"/>
        <v>268.7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268.7</v>
      </c>
      <c r="G62" s="51">
        <v>0</v>
      </c>
      <c r="H62" s="51">
        <v>134.4</v>
      </c>
      <c r="I62" s="51">
        <v>134.4</v>
      </c>
      <c r="J62" s="51">
        <f>+F62</f>
        <v>268.7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4">E64+E65</f>
        <v>0</v>
      </c>
      <c r="F63" s="88">
        <f>F64+F65</f>
        <v>0</v>
      </c>
      <c r="G63" s="88">
        <f t="shared" si="14"/>
        <v>0</v>
      </c>
      <c r="H63" s="88">
        <f t="shared" si="14"/>
        <v>0</v>
      </c>
      <c r="I63" s="88">
        <f t="shared" si="14"/>
        <v>0</v>
      </c>
      <c r="J63" s="88">
        <f t="shared" si="14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5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5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6">E67+E68+E69+E70+E71+E72+E73+E74</f>
        <v>0</v>
      </c>
      <c r="F66" s="88">
        <f t="shared" si="16"/>
        <v>0</v>
      </c>
      <c r="G66" s="88">
        <f t="shared" si="16"/>
        <v>0</v>
      </c>
      <c r="H66" s="88">
        <f t="shared" si="16"/>
        <v>0</v>
      </c>
      <c r="I66" s="88">
        <f t="shared" si="16"/>
        <v>0</v>
      </c>
      <c r="J66" s="88">
        <f t="shared" si="16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7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7"/>
        <v>0</v>
      </c>
      <c r="G68" s="51"/>
      <c r="H68" s="51"/>
      <c r="I68" s="51"/>
      <c r="J68" s="51">
        <f t="shared" ref="J68:J74" si="18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7"/>
        <v>0</v>
      </c>
      <c r="G69" s="51"/>
      <c r="H69" s="51"/>
      <c r="I69" s="51"/>
      <c r="J69" s="51">
        <f t="shared" si="18"/>
        <v>0</v>
      </c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7"/>
        <v>0</v>
      </c>
      <c r="G70" s="51"/>
      <c r="H70" s="51"/>
      <c r="I70" s="51"/>
      <c r="J70" s="51">
        <f t="shared" si="18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7"/>
        <v>0</v>
      </c>
      <c r="G71" s="51"/>
      <c r="H71" s="51"/>
      <c r="I71" s="51"/>
      <c r="J71" s="51">
        <f t="shared" si="18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7"/>
        <v>0</v>
      </c>
      <c r="G72" s="51"/>
      <c r="H72" s="51"/>
      <c r="I72" s="51"/>
      <c r="J72" s="51">
        <f t="shared" si="18"/>
        <v>0</v>
      </c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7"/>
        <v>0</v>
      </c>
      <c r="G73" s="51"/>
      <c r="H73" s="51"/>
      <c r="I73" s="51"/>
      <c r="J73" s="51">
        <f t="shared" si="18"/>
        <v>0</v>
      </c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7"/>
        <v>0</v>
      </c>
      <c r="G74" s="51"/>
      <c r="H74" s="51"/>
      <c r="I74" s="51"/>
      <c r="J74" s="51">
        <f t="shared" si="18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9">E76+E77+E78+E79+E80+E81+E82+E83</f>
        <v>0</v>
      </c>
      <c r="F75" s="43">
        <f t="shared" si="19"/>
        <v>0</v>
      </c>
      <c r="G75" s="43">
        <f t="shared" si="19"/>
        <v>0</v>
      </c>
      <c r="H75" s="43">
        <f t="shared" si="19"/>
        <v>0</v>
      </c>
      <c r="I75" s="43">
        <f t="shared" si="19"/>
        <v>0</v>
      </c>
      <c r="J75" s="43">
        <f t="shared" si="19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20">E85+E86+E87+E88</f>
        <v>0</v>
      </c>
      <c r="F84" s="43">
        <f t="shared" si="20"/>
        <v>0</v>
      </c>
      <c r="G84" s="43">
        <f t="shared" si="20"/>
        <v>0</v>
      </c>
      <c r="H84" s="43">
        <f t="shared" si="20"/>
        <v>0</v>
      </c>
      <c r="I84" s="43">
        <f t="shared" si="20"/>
        <v>0</v>
      </c>
      <c r="J84" s="43">
        <f t="shared" si="20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1">E90+E93+E96+E105</f>
        <v>0</v>
      </c>
      <c r="F89" s="43">
        <f t="shared" si="21"/>
        <v>0</v>
      </c>
      <c r="G89" s="43">
        <f t="shared" si="21"/>
        <v>0</v>
      </c>
      <c r="H89" s="43">
        <f t="shared" si="21"/>
        <v>0</v>
      </c>
      <c r="I89" s="43">
        <f t="shared" si="21"/>
        <v>0</v>
      </c>
      <c r="J89" s="43">
        <f t="shared" si="21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2">E91+E92</f>
        <v>0</v>
      </c>
      <c r="F90" s="43">
        <f t="shared" si="22"/>
        <v>0</v>
      </c>
      <c r="G90" s="43">
        <f t="shared" si="22"/>
        <v>0</v>
      </c>
      <c r="H90" s="43">
        <f t="shared" si="22"/>
        <v>0</v>
      </c>
      <c r="I90" s="43">
        <f t="shared" si="22"/>
        <v>0</v>
      </c>
      <c r="J90" s="43">
        <f t="shared" si="22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3">E94+E95</f>
        <v>0</v>
      </c>
      <c r="F93" s="43">
        <f t="shared" si="23"/>
        <v>0</v>
      </c>
      <c r="G93" s="43">
        <f t="shared" si="23"/>
        <v>0</v>
      </c>
      <c r="H93" s="43">
        <f t="shared" si="23"/>
        <v>0</v>
      </c>
      <c r="I93" s="43">
        <f t="shared" si="23"/>
        <v>0</v>
      </c>
      <c r="J93" s="43">
        <f t="shared" si="23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4">E97+E98+E99+E100+E101+E102+E103+E104</f>
        <v>0</v>
      </c>
      <c r="F96" s="43">
        <f t="shared" si="24"/>
        <v>0</v>
      </c>
      <c r="G96" s="43">
        <f t="shared" si="24"/>
        <v>0</v>
      </c>
      <c r="H96" s="43">
        <f t="shared" si="24"/>
        <v>0</v>
      </c>
      <c r="I96" s="43">
        <f t="shared" si="24"/>
        <v>0</v>
      </c>
      <c r="J96" s="43">
        <f t="shared" si="24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5">E106+E107+E108+E109+E110+E111</f>
        <v>0</v>
      </c>
      <c r="F105" s="43">
        <f t="shared" si="25"/>
        <v>0</v>
      </c>
      <c r="G105" s="43">
        <f t="shared" si="25"/>
        <v>0</v>
      </c>
      <c r="H105" s="43">
        <f t="shared" si="25"/>
        <v>0</v>
      </c>
      <c r="I105" s="43">
        <f t="shared" si="25"/>
        <v>0</v>
      </c>
      <c r="J105" s="43">
        <f t="shared" si="25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6">E113+E116</f>
        <v>0</v>
      </c>
      <c r="F112" s="88">
        <f t="shared" si="26"/>
        <v>4200</v>
      </c>
      <c r="G112" s="88">
        <f t="shared" si="26"/>
        <v>840</v>
      </c>
      <c r="H112" s="88">
        <f t="shared" si="26"/>
        <v>1890</v>
      </c>
      <c r="I112" s="88">
        <f t="shared" si="26"/>
        <v>2940</v>
      </c>
      <c r="J112" s="88">
        <f t="shared" si="26"/>
        <v>4200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7">E114+E115</f>
        <v>0</v>
      </c>
      <c r="F113" s="88">
        <f t="shared" si="27"/>
        <v>0</v>
      </c>
      <c r="G113" s="88">
        <f t="shared" si="27"/>
        <v>0</v>
      </c>
      <c r="H113" s="88">
        <f t="shared" si="27"/>
        <v>0</v>
      </c>
      <c r="I113" s="88">
        <f t="shared" si="27"/>
        <v>0</v>
      </c>
      <c r="J113" s="88">
        <f t="shared" si="27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8">E117+E118+E119+E120+E121+E122+E123+E124+E125</f>
        <v>0</v>
      </c>
      <c r="F116" s="88">
        <f t="shared" si="28"/>
        <v>4200</v>
      </c>
      <c r="G116" s="88">
        <f t="shared" si="28"/>
        <v>840</v>
      </c>
      <c r="H116" s="88">
        <f t="shared" si="28"/>
        <v>1890</v>
      </c>
      <c r="I116" s="88">
        <f t="shared" si="28"/>
        <v>2940</v>
      </c>
      <c r="J116" s="88">
        <f t="shared" si="28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9">E127+E130+E135+E137+E140+E142+E144</f>
        <v>0</v>
      </c>
      <c r="F126" s="88">
        <f t="shared" si="29"/>
        <v>1113.2</v>
      </c>
      <c r="G126" s="88">
        <f t="shared" si="29"/>
        <v>269.3</v>
      </c>
      <c r="H126" s="88">
        <f t="shared" si="29"/>
        <v>556.1</v>
      </c>
      <c r="I126" s="88">
        <f t="shared" si="29"/>
        <v>831.6</v>
      </c>
      <c r="J126" s="88">
        <f t="shared" si="29"/>
        <v>1113.2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30">E128+E129</f>
        <v>0</v>
      </c>
      <c r="F127" s="88">
        <f t="shared" si="30"/>
        <v>0</v>
      </c>
      <c r="G127" s="88">
        <f t="shared" si="30"/>
        <v>0</v>
      </c>
      <c r="H127" s="88">
        <f t="shared" si="30"/>
        <v>0</v>
      </c>
      <c r="I127" s="88">
        <f t="shared" si="30"/>
        <v>0</v>
      </c>
      <c r="J127" s="88">
        <f t="shared" si="30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31">E131+E132+E133+E134</f>
        <v>0</v>
      </c>
      <c r="F130" s="88">
        <f t="shared" si="31"/>
        <v>1113.2</v>
      </c>
      <c r="G130" s="88">
        <f t="shared" si="31"/>
        <v>269.3</v>
      </c>
      <c r="H130" s="88">
        <f t="shared" si="31"/>
        <v>556.1</v>
      </c>
      <c r="I130" s="88">
        <f t="shared" si="31"/>
        <v>831.6</v>
      </c>
      <c r="J130" s="88">
        <f t="shared" si="31"/>
        <v>1113.2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1113.2</v>
      </c>
      <c r="G133" s="51">
        <v>269.3</v>
      </c>
      <c r="H133" s="51">
        <v>556.1</v>
      </c>
      <c r="I133" s="51">
        <v>831.6</v>
      </c>
      <c r="J133" s="51">
        <f>+F133</f>
        <v>1113.2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2">E136</f>
        <v>0</v>
      </c>
      <c r="F135" s="43">
        <f t="shared" si="32"/>
        <v>0</v>
      </c>
      <c r="G135" s="43">
        <f t="shared" si="32"/>
        <v>0</v>
      </c>
      <c r="H135" s="43">
        <f t="shared" si="32"/>
        <v>0</v>
      </c>
      <c r="I135" s="43">
        <f t="shared" si="32"/>
        <v>0</v>
      </c>
      <c r="J135" s="43">
        <f t="shared" si="32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3">E138+E139</f>
        <v>0</v>
      </c>
      <c r="F137" s="43">
        <f t="shared" si="33"/>
        <v>0</v>
      </c>
      <c r="G137" s="43">
        <f t="shared" si="33"/>
        <v>0</v>
      </c>
      <c r="H137" s="43">
        <f t="shared" si="33"/>
        <v>0</v>
      </c>
      <c r="I137" s="43">
        <f t="shared" si="33"/>
        <v>0</v>
      </c>
      <c r="J137" s="43">
        <f t="shared" si="33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4">E141</f>
        <v>0</v>
      </c>
      <c r="F140" s="43">
        <f t="shared" si="34"/>
        <v>0</v>
      </c>
      <c r="G140" s="43">
        <f t="shared" si="34"/>
        <v>0</v>
      </c>
      <c r="H140" s="43">
        <f t="shared" si="34"/>
        <v>0</v>
      </c>
      <c r="I140" s="43">
        <f t="shared" si="34"/>
        <v>0</v>
      </c>
      <c r="J140" s="43">
        <f t="shared" si="34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5">E143</f>
        <v>0</v>
      </c>
      <c r="F142" s="88">
        <f t="shared" si="35"/>
        <v>0</v>
      </c>
      <c r="G142" s="88">
        <f t="shared" si="35"/>
        <v>0</v>
      </c>
      <c r="H142" s="88">
        <f t="shared" si="35"/>
        <v>0</v>
      </c>
      <c r="I142" s="88">
        <f t="shared" si="35"/>
        <v>0</v>
      </c>
      <c r="J142" s="88">
        <f t="shared" si="35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6">E145</f>
        <v>0</v>
      </c>
      <c r="F144" s="88">
        <f t="shared" si="36"/>
        <v>0</v>
      </c>
      <c r="G144" s="88">
        <f t="shared" si="36"/>
        <v>0</v>
      </c>
      <c r="H144" s="88">
        <f t="shared" si="36"/>
        <v>0</v>
      </c>
      <c r="I144" s="88">
        <f t="shared" si="36"/>
        <v>0</v>
      </c>
      <c r="J144" s="88">
        <f t="shared" si="36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7">E147+E158+E163+E165</f>
        <v>0</v>
      </c>
      <c r="F146" s="90">
        <f t="shared" si="37"/>
        <v>0</v>
      </c>
      <c r="G146" s="90">
        <f t="shared" si="37"/>
        <v>0</v>
      </c>
      <c r="H146" s="90">
        <f t="shared" si="37"/>
        <v>0</v>
      </c>
      <c r="I146" s="90">
        <f t="shared" si="37"/>
        <v>0</v>
      </c>
      <c r="J146" s="90">
        <f t="shared" si="37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8">E148+E149+E150+E151+E152+E153+E154+E155+E156+E157</f>
        <v>0</v>
      </c>
      <c r="F147" s="90">
        <f t="shared" si="38"/>
        <v>0</v>
      </c>
      <c r="G147" s="90">
        <f t="shared" si="38"/>
        <v>0</v>
      </c>
      <c r="H147" s="90">
        <f t="shared" si="38"/>
        <v>0</v>
      </c>
      <c r="I147" s="90">
        <f t="shared" si="38"/>
        <v>0</v>
      </c>
      <c r="J147" s="90">
        <f t="shared" si="38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9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9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9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9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9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9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9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9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9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9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40">E159+E160+E161+E162</f>
        <v>0</v>
      </c>
      <c r="F158" s="43">
        <f t="shared" si="40"/>
        <v>0</v>
      </c>
      <c r="G158" s="43">
        <f t="shared" si="40"/>
        <v>0</v>
      </c>
      <c r="H158" s="43">
        <f t="shared" si="40"/>
        <v>0</v>
      </c>
      <c r="I158" s="43">
        <f t="shared" si="40"/>
        <v>0</v>
      </c>
      <c r="J158" s="43">
        <f t="shared" si="40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1">E164</f>
        <v>0</v>
      </c>
      <c r="F163" s="43">
        <f t="shared" si="41"/>
        <v>0</v>
      </c>
      <c r="G163" s="43">
        <f t="shared" si="41"/>
        <v>0</v>
      </c>
      <c r="H163" s="43">
        <f t="shared" si="41"/>
        <v>0</v>
      </c>
      <c r="I163" s="43">
        <f t="shared" si="41"/>
        <v>0</v>
      </c>
      <c r="J163" s="43">
        <f t="shared" si="41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2">E166+E167+E168+E169</f>
        <v>0</v>
      </c>
      <c r="F165" s="43">
        <f t="shared" si="42"/>
        <v>0</v>
      </c>
      <c r="G165" s="43">
        <f t="shared" si="42"/>
        <v>0</v>
      </c>
      <c r="H165" s="43">
        <f t="shared" si="42"/>
        <v>0</v>
      </c>
      <c r="I165" s="43">
        <f t="shared" si="42"/>
        <v>0</v>
      </c>
      <c r="J165" s="43">
        <f t="shared" si="42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3">D146+D29</f>
        <v>0</v>
      </c>
      <c r="E170" s="88">
        <f t="shared" si="43"/>
        <v>0</v>
      </c>
      <c r="F170" s="88">
        <f t="shared" si="43"/>
        <v>373576.70000000007</v>
      </c>
      <c r="G170" s="88">
        <f t="shared" si="43"/>
        <v>72056.800000000003</v>
      </c>
      <c r="H170" s="88">
        <f t="shared" si="43"/>
        <v>162659.4</v>
      </c>
      <c r="I170" s="88">
        <f t="shared" si="43"/>
        <v>255249.9</v>
      </c>
      <c r="J170" s="88">
        <f t="shared" si="43"/>
        <v>373576.70000000007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309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Տավուշ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2024-01-08T08:08:00Z</dcterms:modified>
</cp:coreProperties>
</file>